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3" i="1" l="1"/>
  <c r="D7" i="1" s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G33" i="1" l="1"/>
  <c r="E33" i="1"/>
  <c r="F22" i="1"/>
  <c r="F13" i="1"/>
  <c r="N33" i="1" l="1"/>
  <c r="N28" i="1"/>
  <c r="N24" i="1"/>
  <c r="N23" i="1"/>
  <c r="N22" i="1"/>
  <c r="N21" i="1"/>
  <c r="N20" i="1"/>
  <c r="N17" i="1"/>
  <c r="N16" i="1"/>
  <c r="N15" i="1"/>
  <c r="N14" i="1"/>
  <c r="N13" i="1"/>
  <c r="N11" i="1"/>
  <c r="N10" i="1"/>
  <c r="N9" i="1"/>
  <c r="N8" i="1"/>
  <c r="N7" i="1"/>
  <c r="M33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33" i="1"/>
  <c r="K32" i="1"/>
  <c r="K29" i="1"/>
  <c r="K24" i="1"/>
  <c r="K23" i="1"/>
  <c r="K22" i="1"/>
  <c r="K21" i="1"/>
  <c r="K20" i="1"/>
  <c r="K19" i="1"/>
  <c r="K17" i="1"/>
  <c r="K16" i="1"/>
  <c r="K15" i="1"/>
  <c r="K14" i="1"/>
  <c r="K13" i="1"/>
  <c r="K11" i="1"/>
  <c r="K10" i="1"/>
  <c r="K9" i="1"/>
  <c r="K8" i="1"/>
  <c r="K7" i="1"/>
  <c r="J33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32" i="1"/>
  <c r="H31" i="1"/>
  <c r="H30" i="1"/>
  <c r="H29" i="1"/>
  <c r="H28" i="1"/>
  <c r="H26" i="1"/>
  <c r="H25" i="1"/>
  <c r="H24" i="1"/>
  <c r="H23" i="1"/>
  <c r="H22" i="1"/>
  <c r="M22" i="1" s="1"/>
  <c r="H21" i="1"/>
  <c r="F21" i="1"/>
  <c r="F23" i="1"/>
  <c r="M23" i="1" s="1"/>
  <c r="F24" i="1"/>
  <c r="M24" i="1" s="1"/>
  <c r="F25" i="1"/>
  <c r="M25" i="1" s="1"/>
  <c r="F26" i="1"/>
  <c r="M26" i="1" s="1"/>
  <c r="M27" i="1"/>
  <c r="F28" i="1"/>
  <c r="M28" i="1" s="1"/>
  <c r="F29" i="1"/>
  <c r="F30" i="1"/>
  <c r="M30" i="1" s="1"/>
  <c r="F31" i="1"/>
  <c r="F32" i="1"/>
  <c r="M32" i="1" s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F19" i="1"/>
  <c r="F18" i="1"/>
  <c r="F17" i="1"/>
  <c r="F16" i="1"/>
  <c r="F20" i="1"/>
  <c r="M20" i="1" s="1"/>
  <c r="F15" i="1"/>
  <c r="M15" i="1" s="1"/>
  <c r="F14" i="1"/>
  <c r="M14" i="1" s="1"/>
  <c r="M13" i="1"/>
  <c r="F12" i="1"/>
  <c r="M12" i="1" s="1"/>
  <c r="F11" i="1"/>
  <c r="M11" i="1" s="1"/>
  <c r="F10" i="1"/>
  <c r="M10" i="1" s="1"/>
  <c r="F9" i="1"/>
  <c r="M9" i="1" s="1"/>
  <c r="F8" i="1"/>
  <c r="M8" i="1" s="1"/>
  <c r="F7" i="1"/>
  <c r="M7" i="1" s="1"/>
  <c r="M31" i="1" l="1"/>
  <c r="M29" i="1"/>
  <c r="M16" i="1"/>
  <c r="M17" i="1"/>
  <c r="M19" i="1"/>
  <c r="M18" i="1"/>
  <c r="M21" i="1"/>
  <c r="J32" i="1"/>
  <c r="J31" i="1"/>
  <c r="J30" i="1"/>
  <c r="J29" i="1"/>
  <c r="J28" i="1"/>
  <c r="J27" i="1"/>
  <c r="J26" i="1"/>
  <c r="J25" i="1"/>
  <c r="J24" i="1"/>
  <c r="J23" i="1"/>
  <c r="J22" i="1"/>
  <c r="J19" i="1"/>
  <c r="J18" i="1"/>
  <c r="J17" i="1"/>
  <c r="J15" i="1"/>
  <c r="J16" i="1"/>
  <c r="J14" i="1"/>
  <c r="J12" i="1"/>
  <c r="J13" i="1"/>
  <c r="J11" i="1"/>
  <c r="J10" i="1"/>
  <c r="J9" i="1"/>
  <c r="J8" i="1"/>
  <c r="J21" i="1"/>
  <c r="J20" i="1" l="1"/>
  <c r="J7" i="1"/>
</calcChain>
</file>

<file path=xl/sharedStrings.xml><?xml version="1.0" encoding="utf-8"?>
<sst xmlns="http://schemas.openxmlformats.org/spreadsheetml/2006/main" count="77" uniqueCount="73">
  <si>
    <t>№п.п.</t>
  </si>
  <si>
    <t>Наименование показателя</t>
  </si>
  <si>
    <t>сумма</t>
  </si>
  <si>
    <t>уд.вес</t>
  </si>
  <si>
    <t>план</t>
  </si>
  <si>
    <t>факт</t>
  </si>
  <si>
    <t>уд.вес гр.8-4</t>
  </si>
  <si>
    <t>% роста гр. 7:3</t>
  </si>
  <si>
    <t>сумма гр.7-5</t>
  </si>
  <si>
    <t>% выполн. гр.7:5</t>
  </si>
  <si>
    <t>1.</t>
  </si>
  <si>
    <t>Доходы собственные</t>
  </si>
  <si>
    <t>Налог на доходы физических лиц</t>
  </si>
  <si>
    <t>ЕНВД</t>
  </si>
  <si>
    <t>ЕСН</t>
  </si>
  <si>
    <t>Государственная пошлина</t>
  </si>
  <si>
    <t>Задолж.и перерасч. по отменен. платеж., сборам и иным обязаз.  платежам</t>
  </si>
  <si>
    <t>Дох.от использ. имущ., находящ.в госуд.и муницип. собственности</t>
  </si>
  <si>
    <t>Платежи за пользов. природ. ресурсами</t>
  </si>
  <si>
    <t>Доходы от оказания платных услуг</t>
  </si>
  <si>
    <t>Дох.от продажи матер.и нематер. активов</t>
  </si>
  <si>
    <t>Штрафы, санкции, возмещение ущерба</t>
  </si>
  <si>
    <t>Прочие безвозм. поступл.от госуд. (муниципа).орг-ций в бюджеты муниц. районов</t>
  </si>
  <si>
    <t>Прочие  неналог. поступления</t>
  </si>
  <si>
    <t>Безвозмездные поступления</t>
  </si>
  <si>
    <t>Дотации от других  бюджетов</t>
  </si>
  <si>
    <t>Субвенции от других уровней</t>
  </si>
  <si>
    <t xml:space="preserve">Субсидии от других бюджетов </t>
  </si>
  <si>
    <t>Межб.трансф.перед.бюдж.насозд.и форм сети МФЦ</t>
  </si>
  <si>
    <t>Проч.межбюдж.трансферты,перед.бюдж.муниц.р-в</t>
  </si>
  <si>
    <t>Межбюджет.трансф.перед.бюдж.мун.район.из бюдж.посел.         в соотв.с закл.согл.</t>
  </si>
  <si>
    <t>Межбюд.трансф,передав.бюдж.на гос. поддержку муниц. учрж-й культ, наход на тер.сел.посел</t>
  </si>
  <si>
    <t>Межб.трансф.пер.бюдж.район.на форм.книж.ф-в библиот. мун.образ</t>
  </si>
  <si>
    <t>Дох.бюдж.от возвр. остат.субс-й,субв-й и иных межбюдж. трансф.</t>
  </si>
  <si>
    <t>Безвозм.поступ.от негосуд.орг.</t>
  </si>
  <si>
    <t>Проч.безвозм.поступ.в бюдж.мун.р-в(собст.ср-ва)</t>
  </si>
  <si>
    <t>Возврат остатков субс.,субвенц.иных  межбюд.трансф. прошл.лет</t>
  </si>
  <si>
    <t>3.</t>
  </si>
  <si>
    <t>Итого доходов</t>
  </si>
  <si>
    <t>2.</t>
  </si>
  <si>
    <t>1.2.</t>
  </si>
  <si>
    <t>1.1.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</si>
  <si>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</si>
  <si>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</si>
  <si>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</si>
  <si>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</si>
  <si>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</si>
  <si>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</si>
  <si>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</si>
  <si>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</si>
  <si>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</si>
  <si>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</si>
  <si>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</si>
  <si>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</si>
  <si>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</si>
  <si>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</si>
  <si>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</si>
  <si>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</si>
  <si>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</si>
  <si>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</si>
  <si>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</si>
  <si>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</si>
  <si>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</si>
  <si>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</si>
  <si>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уд.вес. гр.8-6</t>
  </si>
  <si>
    <t>Председатель контрольно-счетной палаты Быковского муниципального района:                                                                               В.В.Нагибин</t>
  </si>
  <si>
    <t>2017 год</t>
  </si>
  <si>
    <t>сумма     гр.7-3</t>
  </si>
  <si>
    <t>отклонение 2017 год</t>
  </si>
  <si>
    <t>2018 год</t>
  </si>
  <si>
    <t>отклонение 2018 год</t>
  </si>
  <si>
    <t>Приложение № 1 к экспертному заключению на годовой отчет об исполнении районного бюджета Быковского муниципального района за 2018 год</t>
  </si>
  <si>
    <t>Анализ доходной части  районного бюджета Быковского муниципального района в динамике к 2017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</si>
</sst>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3" fillId="0" borderId="1" xfId="0" applyFont="1" applyBorder="1"/>
    <xf numFmtId="0" fontId="9" fillId="0" borderId="5" xfId="0" applyFont="1" applyBorder="1"/>
    <xf numFmtId="49" fontId="9" fillId="0" borderId="5" xfId="0" applyNumberFormat="1" applyFont="1" applyBorder="1"/>
    <xf numFmtId="0" fontId="3" fillId="0" borderId="5" xfId="0" applyFont="1" applyBorder="1"/>
    <xf numFmtId="164" fontId="0" fillId="0" borderId="1" xfId="0" applyNumberFormat="1" applyBorder="1"/>
    <xf numFmtId="2" fontId="0" fillId="0" borderId="1" xfId="0" applyNumberFormat="1" applyBorder="1"/>
    <xf numFmtId="2" fontId="3" fillId="0" borderId="1" xfId="0" applyNumberFormat="1" applyFont="1" applyBorder="1"/>
    <xf numFmtId="49" fontId="9" fillId="0" borderId="7" xfId="0" applyNumberFormat="1" applyFont="1" applyBorder="1"/>
    <xf numFmtId="0" fontId="6" fillId="0" borderId="2" xfId="0" applyFont="1" applyBorder="1" applyAlignment="1">
      <alignment wrapText="1"/>
    </xf>
    <xf numFmtId="0" fontId="7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/>
    <xf numFmtId="2" fontId="9" fillId="0" borderId="1" xfId="0" applyNumberFormat="1" applyFont="1" applyBorder="1"/>
    <xf numFmtId="164" fontId="9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5" workbookViewId="0">
      <selection activeCell="L14" sqref="L14"/>
    </sheetView>
  </sheetViews>
  <sheetFormatPr defaultRowHeight="14.4" x14ac:dyDescent="0.3"/>
  <cols>
    <col min="1" max="1" width="5.44140625" customWidth="1"/>
    <col min="2" max="2" width="17.6640625" customWidth="1"/>
    <col min="3" max="3" width="11.21875" bestFit="1" customWidth="1"/>
    <col min="5" max="5" width="11.21875" bestFit="1" customWidth="1"/>
    <col min="6" max="6" width="10.21875" bestFit="1" customWidth="1"/>
    <col min="7" max="7" width="11.33203125" customWidth="1"/>
    <col min="9" max="9" width="11.21875" customWidth="1"/>
    <col min="12" max="12" width="11.88671875" bestFit="1" customWidth="1"/>
  </cols>
  <sheetData>
    <row r="1" spans="1:14" ht="18.600000000000001" customHeight="1" x14ac:dyDescent="0.3">
      <c r="A1" s="29" t="s">
        <v>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">
      <c r="A2" s="29" t="s">
        <v>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3">
      <c r="A3" s="37" t="s">
        <v>0</v>
      </c>
      <c r="B3" s="27" t="s">
        <v>1</v>
      </c>
      <c r="C3" s="29" t="s">
        <v>66</v>
      </c>
      <c r="D3" s="29"/>
      <c r="E3" s="29" t="s">
        <v>69</v>
      </c>
      <c r="F3" s="29"/>
      <c r="G3" s="29"/>
      <c r="H3" s="29"/>
      <c r="I3" s="29" t="s">
        <v>68</v>
      </c>
      <c r="J3" s="29"/>
      <c r="K3" s="29"/>
      <c r="L3" s="29" t="s">
        <v>70</v>
      </c>
      <c r="M3" s="29"/>
      <c r="N3" s="29"/>
    </row>
    <row r="4" spans="1:14" x14ac:dyDescent="0.3">
      <c r="A4" s="38"/>
      <c r="B4" s="40"/>
      <c r="C4" s="29" t="s">
        <v>2</v>
      </c>
      <c r="D4" s="29" t="s">
        <v>3</v>
      </c>
      <c r="E4" s="29" t="s">
        <v>4</v>
      </c>
      <c r="F4" s="29"/>
      <c r="G4" s="29" t="s">
        <v>5</v>
      </c>
      <c r="H4" s="29"/>
      <c r="I4" s="27" t="s">
        <v>67</v>
      </c>
      <c r="J4" s="27" t="s">
        <v>6</v>
      </c>
      <c r="K4" s="27" t="s">
        <v>7</v>
      </c>
      <c r="L4" s="27" t="s">
        <v>8</v>
      </c>
      <c r="M4" s="30" t="s">
        <v>64</v>
      </c>
      <c r="N4" s="30" t="s">
        <v>9</v>
      </c>
    </row>
    <row r="5" spans="1:14" ht="27" customHeight="1" x14ac:dyDescent="0.3">
      <c r="A5" s="39"/>
      <c r="B5" s="28"/>
      <c r="C5" s="29"/>
      <c r="D5" s="29"/>
      <c r="E5" s="1" t="s">
        <v>2</v>
      </c>
      <c r="F5" s="1" t="s">
        <v>3</v>
      </c>
      <c r="G5" s="1" t="s">
        <v>2</v>
      </c>
      <c r="H5" s="1" t="s">
        <v>3</v>
      </c>
      <c r="I5" s="28"/>
      <c r="J5" s="28"/>
      <c r="K5" s="28"/>
      <c r="L5" s="28"/>
      <c r="M5" s="30"/>
      <c r="N5" s="30"/>
    </row>
    <row r="6" spans="1:14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3">
        <v>11</v>
      </c>
      <c r="L6" s="2">
        <v>12</v>
      </c>
      <c r="M6" s="2">
        <v>13</v>
      </c>
      <c r="N6" s="2">
        <v>14</v>
      </c>
    </row>
    <row r="7" spans="1:14" ht="28.8" x14ac:dyDescent="0.3">
      <c r="A7" s="12" t="s">
        <v>10</v>
      </c>
      <c r="B7" s="4" t="s">
        <v>11</v>
      </c>
      <c r="C7" s="22">
        <v>123807.24</v>
      </c>
      <c r="D7" s="18">
        <f>C7/C33*100</f>
        <v>31.036412622714447</v>
      </c>
      <c r="E7" s="22">
        <v>145730.677</v>
      </c>
      <c r="F7" s="18">
        <f>E7/E33*100</f>
        <v>29.556404361283256</v>
      </c>
      <c r="G7" s="22">
        <v>148208.26500000001</v>
      </c>
      <c r="H7" s="18">
        <f>G7/G33*100</f>
        <v>30.406853509685224</v>
      </c>
      <c r="I7" s="22">
        <f>G7-C7</f>
        <v>24401.025000000009</v>
      </c>
      <c r="J7" s="18">
        <f>H7-D7</f>
        <v>-0.62955911302922374</v>
      </c>
      <c r="K7" s="18">
        <f>G7/C7*100</f>
        <v>119.70888374540939</v>
      </c>
      <c r="L7" s="22">
        <f>G7-E7</f>
        <v>2477.5880000000179</v>
      </c>
      <c r="M7" s="18">
        <f>H7-F7</f>
        <v>0.85044914840196739</v>
      </c>
      <c r="N7" s="18">
        <f>G7/E7*100</f>
        <v>101.70011424567802</v>
      </c>
    </row>
    <row r="8" spans="1:14" ht="26.4" x14ac:dyDescent="0.3">
      <c r="A8" s="14" t="s">
        <v>41</v>
      </c>
      <c r="B8" s="5" t="s">
        <v>12</v>
      </c>
      <c r="C8" s="24">
        <v>97481.316999999995</v>
      </c>
      <c r="D8" s="23">
        <f>C8/C7*100</f>
        <v>78.736362267667047</v>
      </c>
      <c r="E8" s="24">
        <v>112321.36599999999</v>
      </c>
      <c r="F8" s="23">
        <f>E8/E7*100</f>
        <v>77.07462032856678</v>
      </c>
      <c r="G8" s="24">
        <v>122643.435</v>
      </c>
      <c r="H8" s="23">
        <f>G8/G7*100</f>
        <v>82.750739305935468</v>
      </c>
      <c r="I8" s="24">
        <f t="shared" ref="I8:I33" si="0">G8-C8</f>
        <v>25162.118000000002</v>
      </c>
      <c r="J8" s="23">
        <f t="shared" ref="J8:J33" si="1">H8-D8</f>
        <v>4.014377038268421</v>
      </c>
      <c r="K8" s="23">
        <f t="shared" ref="K8:K33" si="2">G8/C8*100</f>
        <v>125.81224666876423</v>
      </c>
      <c r="L8" s="24">
        <f t="shared" ref="L8:L33" si="3">G8-E8</f>
        <v>10322.069000000003</v>
      </c>
      <c r="M8" s="23">
        <f t="shared" ref="M8:M33" si="4">H8-F8</f>
        <v>5.676118977368688</v>
      </c>
      <c r="N8" s="23">
        <f t="shared" ref="N8:N33" si="5">G8/E8*100</f>
        <v>109.18976448345545</v>
      </c>
    </row>
    <row r="9" spans="1:14" x14ac:dyDescent="0.3">
      <c r="A9" s="14" t="s">
        <v>40</v>
      </c>
      <c r="B9" s="8" t="s">
        <v>13</v>
      </c>
      <c r="C9" s="24">
        <v>6301.8950000000004</v>
      </c>
      <c r="D9" s="23">
        <f>C9/C7*100</f>
        <v>5.0900860078942074</v>
      </c>
      <c r="E9" s="24">
        <v>7297.68</v>
      </c>
      <c r="F9" s="23">
        <f>E9/E7*100</f>
        <v>5.0076484582583802</v>
      </c>
      <c r="G9" s="24">
        <v>4454.8559999999998</v>
      </c>
      <c r="H9" s="23">
        <f>G9/G7*100</f>
        <v>3.0058080768977353</v>
      </c>
      <c r="I9" s="24">
        <f t="shared" si="0"/>
        <v>-1847.0390000000007</v>
      </c>
      <c r="J9" s="23">
        <f t="shared" si="1"/>
        <v>-2.0842779309964721</v>
      </c>
      <c r="K9" s="23">
        <f t="shared" si="2"/>
        <v>70.690736675238156</v>
      </c>
      <c r="L9" s="24">
        <f t="shared" si="3"/>
        <v>-2842.8240000000005</v>
      </c>
      <c r="M9" s="23">
        <f t="shared" si="4"/>
        <v>-2.0018403813606449</v>
      </c>
      <c r="N9" s="23">
        <f t="shared" si="5"/>
        <v>61.044825204722585</v>
      </c>
    </row>
    <row r="10" spans="1:14" x14ac:dyDescent="0.3">
      <c r="A10" s="14" t="s">
        <v>42</v>
      </c>
      <c r="B10" s="8" t="s">
        <v>14</v>
      </c>
      <c r="C10" s="24">
        <v>2509.9380000000001</v>
      </c>
      <c r="D10" s="23">
        <f>C10/C7*100</f>
        <v>2.0272950111802834</v>
      </c>
      <c r="E10" s="24">
        <v>4800</v>
      </c>
      <c r="F10" s="23">
        <f>E10/E7*100</f>
        <v>3.2937471360268229</v>
      </c>
      <c r="G10" s="24">
        <v>4592.0879999999997</v>
      </c>
      <c r="H10" s="23">
        <f>G10/G7*100</f>
        <v>3.0984021032835107</v>
      </c>
      <c r="I10" s="24">
        <f t="shared" si="0"/>
        <v>2082.1499999999996</v>
      </c>
      <c r="J10" s="23">
        <f t="shared" si="1"/>
        <v>1.0711070921032273</v>
      </c>
      <c r="K10" s="23">
        <f t="shared" si="2"/>
        <v>182.95623238502304</v>
      </c>
      <c r="L10" s="24">
        <f t="shared" si="3"/>
        <v>-207.91200000000026</v>
      </c>
      <c r="M10" s="23">
        <f t="shared" si="4"/>
        <v>-0.19534503274331216</v>
      </c>
      <c r="N10" s="23">
        <f t="shared" si="5"/>
        <v>95.668499999999995</v>
      </c>
    </row>
    <row r="11" spans="1:14" ht="26.4" x14ac:dyDescent="0.3">
      <c r="A11" s="14" t="s">
        <v>43</v>
      </c>
      <c r="B11" s="8" t="s">
        <v>15</v>
      </c>
      <c r="C11" s="24">
        <v>2109.723</v>
      </c>
      <c r="D11" s="23">
        <f>C11/C7*100</f>
        <v>1.704038471417342</v>
      </c>
      <c r="E11" s="24">
        <v>2294</v>
      </c>
      <c r="F11" s="23">
        <f>E11/E7*100</f>
        <v>1.5741366520928193</v>
      </c>
      <c r="G11" s="24">
        <v>2727.6840000000002</v>
      </c>
      <c r="H11" s="23">
        <f>G11/G7*100</f>
        <v>1.8404398702056191</v>
      </c>
      <c r="I11" s="24">
        <f t="shared" si="0"/>
        <v>617.96100000000024</v>
      </c>
      <c r="J11" s="23">
        <f t="shared" si="1"/>
        <v>0.13640139878827706</v>
      </c>
      <c r="K11" s="23">
        <f t="shared" si="2"/>
        <v>129.29109650887821</v>
      </c>
      <c r="L11" s="24">
        <f t="shared" si="3"/>
        <v>433.6840000000002</v>
      </c>
      <c r="M11" s="23">
        <f t="shared" si="4"/>
        <v>0.26630321811279978</v>
      </c>
      <c r="N11" s="23">
        <f t="shared" si="5"/>
        <v>118.90514385353094</v>
      </c>
    </row>
    <row r="12" spans="1:14" ht="52.8" x14ac:dyDescent="0.3">
      <c r="A12" s="14" t="s">
        <v>44</v>
      </c>
      <c r="B12" s="8" t="s">
        <v>16</v>
      </c>
      <c r="C12" s="24">
        <v>0</v>
      </c>
      <c r="D12" s="23">
        <f>C12/C7*100</f>
        <v>0</v>
      </c>
      <c r="E12" s="24">
        <v>0</v>
      </c>
      <c r="F12" s="23">
        <f>E12/E7*100</f>
        <v>0</v>
      </c>
      <c r="G12" s="24">
        <v>0</v>
      </c>
      <c r="H12" s="23">
        <f>G12/G7*100</f>
        <v>0</v>
      </c>
      <c r="I12" s="24">
        <f t="shared" si="0"/>
        <v>0</v>
      </c>
      <c r="J12" s="23">
        <f t="shared" si="1"/>
        <v>0</v>
      </c>
      <c r="K12" s="23">
        <v>0</v>
      </c>
      <c r="L12" s="24">
        <f t="shared" si="3"/>
        <v>0</v>
      </c>
      <c r="M12" s="23">
        <f t="shared" si="4"/>
        <v>0</v>
      </c>
      <c r="N12" s="23">
        <v>0</v>
      </c>
    </row>
    <row r="13" spans="1:14" ht="52.8" x14ac:dyDescent="0.3">
      <c r="A13" s="14" t="s">
        <v>45</v>
      </c>
      <c r="B13" s="8" t="s">
        <v>17</v>
      </c>
      <c r="C13" s="24">
        <v>2274.9920000000002</v>
      </c>
      <c r="D13" s="23">
        <f>C13/C7*100</f>
        <v>1.8375274337752785</v>
      </c>
      <c r="E13" s="24">
        <v>1537.7850000000001</v>
      </c>
      <c r="F13" s="23">
        <f>E13/E8*100</f>
        <v>1.3690939264396056</v>
      </c>
      <c r="G13" s="24">
        <v>1850.4939999999999</v>
      </c>
      <c r="H13" s="23">
        <f>G13/G7*100</f>
        <v>1.2485767915844639</v>
      </c>
      <c r="I13" s="24">
        <f t="shared" si="0"/>
        <v>-424.49800000000027</v>
      </c>
      <c r="J13" s="23">
        <f t="shared" si="1"/>
        <v>-0.58895064219081461</v>
      </c>
      <c r="K13" s="23">
        <f t="shared" si="2"/>
        <v>81.340681637561801</v>
      </c>
      <c r="L13" s="24">
        <f t="shared" si="3"/>
        <v>312.70899999999983</v>
      </c>
      <c r="M13" s="23">
        <f t="shared" si="4"/>
        <v>-0.12051713485514171</v>
      </c>
      <c r="N13" s="23">
        <f t="shared" si="5"/>
        <v>120.3350273282676</v>
      </c>
    </row>
    <row r="14" spans="1:14" ht="26.4" x14ac:dyDescent="0.3">
      <c r="A14" s="14" t="s">
        <v>46</v>
      </c>
      <c r="B14" s="8" t="s">
        <v>18</v>
      </c>
      <c r="C14" s="24">
        <v>1773.8979999999999</v>
      </c>
      <c r="D14" s="23">
        <f>C14/C7*100</f>
        <v>1.4327901986992035</v>
      </c>
      <c r="E14" s="24">
        <v>1637.2919999999999</v>
      </c>
      <c r="F14" s="23">
        <f>E14/E7*100</f>
        <v>1.1235053824665893</v>
      </c>
      <c r="G14" s="24">
        <v>517.68799999999999</v>
      </c>
      <c r="H14" s="23">
        <f>G14/G7*100</f>
        <v>0.34929765893960096</v>
      </c>
      <c r="I14" s="24">
        <f t="shared" si="0"/>
        <v>-1256.21</v>
      </c>
      <c r="J14" s="23">
        <f t="shared" si="1"/>
        <v>-1.0834925397596025</v>
      </c>
      <c r="K14" s="23">
        <f t="shared" si="2"/>
        <v>29.183639645571507</v>
      </c>
      <c r="L14" s="24">
        <f t="shared" si="3"/>
        <v>-1119.6039999999998</v>
      </c>
      <c r="M14" s="23">
        <f t="shared" si="4"/>
        <v>-0.7742077235269883</v>
      </c>
      <c r="N14" s="23">
        <f t="shared" si="5"/>
        <v>31.618550631164144</v>
      </c>
    </row>
    <row r="15" spans="1:14" ht="26.4" x14ac:dyDescent="0.3">
      <c r="A15" s="14" t="s">
        <v>47</v>
      </c>
      <c r="B15" s="8" t="s">
        <v>19</v>
      </c>
      <c r="C15" s="24">
        <v>9504.7829999999994</v>
      </c>
      <c r="D15" s="23">
        <f>C15/C7*100</f>
        <v>7.677081728015259</v>
      </c>
      <c r="E15" s="24">
        <v>11342.575000000001</v>
      </c>
      <c r="F15" s="23">
        <f>E15/E7*100</f>
        <v>7.7832445669623844</v>
      </c>
      <c r="G15" s="24">
        <v>9578.2000000000007</v>
      </c>
      <c r="H15" s="23">
        <f>G15/G7*100</f>
        <v>6.4626625242526119</v>
      </c>
      <c r="I15" s="24">
        <f t="shared" si="0"/>
        <v>73.417000000001281</v>
      </c>
      <c r="J15" s="23">
        <f t="shared" si="1"/>
        <v>-1.2144192037626471</v>
      </c>
      <c r="K15" s="23">
        <f t="shared" si="2"/>
        <v>100.77242163235081</v>
      </c>
      <c r="L15" s="24">
        <f t="shared" si="3"/>
        <v>-1764.375</v>
      </c>
      <c r="M15" s="23">
        <f t="shared" si="4"/>
        <v>-1.3205820427097725</v>
      </c>
      <c r="N15" s="23">
        <f t="shared" si="5"/>
        <v>84.444669750916347</v>
      </c>
    </row>
    <row r="16" spans="1:14" ht="39.6" x14ac:dyDescent="0.3">
      <c r="A16" s="14" t="s">
        <v>48</v>
      </c>
      <c r="B16" s="8" t="s">
        <v>20</v>
      </c>
      <c r="C16" s="24">
        <v>258.67</v>
      </c>
      <c r="D16" s="23">
        <f>C16/C7*100</f>
        <v>0.20892962317874139</v>
      </c>
      <c r="E16" s="24">
        <v>3116</v>
      </c>
      <c r="F16" s="23">
        <f>E16/E7*100</f>
        <v>2.1381908491374126</v>
      </c>
      <c r="G16" s="24">
        <v>624.76199999999994</v>
      </c>
      <c r="H16" s="23">
        <f>G16/G7*100</f>
        <v>0.42154329247427585</v>
      </c>
      <c r="I16" s="24">
        <f t="shared" si="0"/>
        <v>366.09199999999993</v>
      </c>
      <c r="J16" s="23">
        <f t="shared" si="1"/>
        <v>0.21261366929553446</v>
      </c>
      <c r="K16" s="23">
        <f t="shared" si="2"/>
        <v>241.52858854911662</v>
      </c>
      <c r="L16" s="24">
        <f t="shared" si="3"/>
        <v>-2491.2380000000003</v>
      </c>
      <c r="M16" s="23">
        <f t="shared" si="4"/>
        <v>-1.7166475566631367</v>
      </c>
      <c r="N16" s="23">
        <f t="shared" si="5"/>
        <v>20.050128369704748</v>
      </c>
    </row>
    <row r="17" spans="1:14" ht="25.8" customHeight="1" x14ac:dyDescent="0.3">
      <c r="A17" s="14" t="s">
        <v>49</v>
      </c>
      <c r="B17" s="5" t="s">
        <v>21</v>
      </c>
      <c r="C17" s="24">
        <v>1460.075</v>
      </c>
      <c r="D17" s="23">
        <f>C17/C7*100</f>
        <v>1.1793130999447206</v>
      </c>
      <c r="E17" s="24">
        <v>1383.979</v>
      </c>
      <c r="F17" s="23">
        <f>E17/E7*100</f>
        <v>0.94968268074401385</v>
      </c>
      <c r="G17" s="24">
        <v>1258.278</v>
      </c>
      <c r="H17" s="23">
        <f>G17/G7*100</f>
        <v>0.8489931381357172</v>
      </c>
      <c r="I17" s="24">
        <f t="shared" si="0"/>
        <v>-201.79700000000003</v>
      </c>
      <c r="J17" s="23">
        <f t="shared" si="1"/>
        <v>-0.33031996180900336</v>
      </c>
      <c r="K17" s="23">
        <f t="shared" si="2"/>
        <v>86.178997654230088</v>
      </c>
      <c r="L17" s="24">
        <f t="shared" si="3"/>
        <v>-125.70100000000002</v>
      </c>
      <c r="M17" s="23">
        <f t="shared" si="4"/>
        <v>-0.10068954260829666</v>
      </c>
      <c r="N17" s="23">
        <f t="shared" si="5"/>
        <v>90.91741998975418</v>
      </c>
    </row>
    <row r="18" spans="1:14" ht="66" x14ac:dyDescent="0.3">
      <c r="A18" s="14" t="s">
        <v>50</v>
      </c>
      <c r="B18" s="8" t="s">
        <v>22</v>
      </c>
      <c r="C18" s="24">
        <v>0</v>
      </c>
      <c r="D18" s="23">
        <f>C18/C7*100</f>
        <v>0</v>
      </c>
      <c r="E18" s="24">
        <v>0</v>
      </c>
      <c r="F18" s="23">
        <f>E18/E7*100</f>
        <v>0</v>
      </c>
      <c r="G18" s="24">
        <v>0</v>
      </c>
      <c r="H18" s="23">
        <f>G18/G7*100</f>
        <v>0</v>
      </c>
      <c r="I18" s="24">
        <f t="shared" si="0"/>
        <v>0</v>
      </c>
      <c r="J18" s="23">
        <f t="shared" si="1"/>
        <v>0</v>
      </c>
      <c r="K18" s="23">
        <v>0</v>
      </c>
      <c r="L18" s="24">
        <f t="shared" si="3"/>
        <v>0</v>
      </c>
      <c r="M18" s="23">
        <f t="shared" si="4"/>
        <v>0</v>
      </c>
      <c r="N18" s="23">
        <v>0</v>
      </c>
    </row>
    <row r="19" spans="1:14" ht="26.4" x14ac:dyDescent="0.3">
      <c r="A19" s="14" t="s">
        <v>51</v>
      </c>
      <c r="B19" s="5" t="s">
        <v>23</v>
      </c>
      <c r="C19" s="24">
        <v>131.94900000000001</v>
      </c>
      <c r="D19" s="23">
        <f>C19/C7*100</f>
        <v>0.10657615822790331</v>
      </c>
      <c r="E19" s="24">
        <v>0</v>
      </c>
      <c r="F19" s="23">
        <f>E19/E7*100</f>
        <v>0</v>
      </c>
      <c r="G19" s="24">
        <v>-39.22</v>
      </c>
      <c r="H19" s="23">
        <f>G19/G7*100</f>
        <v>-2.6462761709004554E-2</v>
      </c>
      <c r="I19" s="24">
        <f t="shared" si="0"/>
        <v>-171.16900000000001</v>
      </c>
      <c r="J19" s="23">
        <f t="shared" si="1"/>
        <v>-0.13303891993690786</v>
      </c>
      <c r="K19" s="23">
        <f t="shared" si="2"/>
        <v>-29.723605332363256</v>
      </c>
      <c r="L19" s="24">
        <f t="shared" si="3"/>
        <v>-39.22</v>
      </c>
      <c r="M19" s="23">
        <f t="shared" si="4"/>
        <v>-2.6462761709004554E-2</v>
      </c>
      <c r="N19" s="23">
        <v>0</v>
      </c>
    </row>
    <row r="20" spans="1:14" ht="27.6" x14ac:dyDescent="0.3">
      <c r="A20" s="15" t="s">
        <v>39</v>
      </c>
      <c r="B20" s="9" t="s">
        <v>24</v>
      </c>
      <c r="C20" s="22">
        <v>275102.39399999997</v>
      </c>
      <c r="D20" s="18">
        <f>C20/C33*100</f>
        <v>68.963587377285549</v>
      </c>
      <c r="E20" s="22">
        <v>347328.88199999998</v>
      </c>
      <c r="F20" s="18">
        <f>E20/E33*100</f>
        <v>70.443595638716744</v>
      </c>
      <c r="G20" s="22">
        <v>339209.03700000001</v>
      </c>
      <c r="H20" s="18">
        <f>G20/G33*100</f>
        <v>69.59314649031478</v>
      </c>
      <c r="I20" s="22">
        <f t="shared" si="0"/>
        <v>64106.64300000004</v>
      </c>
      <c r="J20" s="18">
        <f t="shared" si="1"/>
        <v>0.62955911302923084</v>
      </c>
      <c r="K20" s="18">
        <f t="shared" si="2"/>
        <v>123.3028299273906</v>
      </c>
      <c r="L20" s="22">
        <f t="shared" si="3"/>
        <v>-8119.8449999999721</v>
      </c>
      <c r="M20" s="18">
        <f t="shared" si="4"/>
        <v>-0.85044914840196384</v>
      </c>
      <c r="N20" s="18">
        <f t="shared" si="5"/>
        <v>97.662202764928736</v>
      </c>
    </row>
    <row r="21" spans="1:14" ht="26.4" x14ac:dyDescent="0.3">
      <c r="A21" s="13" t="s">
        <v>52</v>
      </c>
      <c r="B21" s="8" t="s">
        <v>25</v>
      </c>
      <c r="C21" s="16">
        <v>44847</v>
      </c>
      <c r="D21" s="17">
        <f>C21/C20*100</f>
        <v>16.301930109703083</v>
      </c>
      <c r="E21" s="16">
        <v>40543</v>
      </c>
      <c r="F21" s="17">
        <f>E21/E20*100</f>
        <v>11.672798347935833</v>
      </c>
      <c r="G21" s="16">
        <v>40543</v>
      </c>
      <c r="H21" s="17">
        <f>G21/G20*100</f>
        <v>11.95221694521069</v>
      </c>
      <c r="I21" s="16">
        <f t="shared" si="0"/>
        <v>-4304</v>
      </c>
      <c r="J21" s="17">
        <f t="shared" si="1"/>
        <v>-4.3497131644923925</v>
      </c>
      <c r="K21" s="17">
        <f t="shared" si="2"/>
        <v>90.402925502263258</v>
      </c>
      <c r="L21" s="16">
        <f t="shared" si="3"/>
        <v>0</v>
      </c>
      <c r="M21" s="17">
        <f t="shared" si="4"/>
        <v>0.27941859727485685</v>
      </c>
      <c r="N21" s="17">
        <f t="shared" si="5"/>
        <v>100</v>
      </c>
    </row>
    <row r="22" spans="1:14" ht="26.4" x14ac:dyDescent="0.3">
      <c r="A22" s="14" t="s">
        <v>53</v>
      </c>
      <c r="B22" s="8" t="s">
        <v>26</v>
      </c>
      <c r="C22" s="16">
        <v>220665.981</v>
      </c>
      <c r="D22" s="17">
        <f>C22/C20*100</f>
        <v>80.21230851229889</v>
      </c>
      <c r="E22" s="16">
        <v>258195.101</v>
      </c>
      <c r="F22" s="17">
        <f>E22/E20*100</f>
        <v>74.337354127665094</v>
      </c>
      <c r="G22" s="16">
        <v>251026.07399999999</v>
      </c>
      <c r="H22" s="17">
        <f>G22/G20*100</f>
        <v>74.003356815048534</v>
      </c>
      <c r="I22" s="16">
        <f t="shared" si="0"/>
        <v>30360.092999999993</v>
      </c>
      <c r="J22" s="17">
        <f t="shared" si="1"/>
        <v>-6.208951697250356</v>
      </c>
      <c r="K22" s="17">
        <f t="shared" si="2"/>
        <v>113.75839305289202</v>
      </c>
      <c r="L22" s="16">
        <f t="shared" si="3"/>
        <v>-7169.0270000000019</v>
      </c>
      <c r="M22" s="17">
        <f t="shared" si="4"/>
        <v>-0.33399731261656029</v>
      </c>
      <c r="N22" s="17">
        <f t="shared" si="5"/>
        <v>97.223407039004968</v>
      </c>
    </row>
    <row r="23" spans="1:14" ht="27" thickBot="1" x14ac:dyDescent="0.35">
      <c r="A23" s="14" t="s">
        <v>54</v>
      </c>
      <c r="B23" s="6" t="s">
        <v>27</v>
      </c>
      <c r="C23" s="16">
        <v>3548.0129999999999</v>
      </c>
      <c r="D23" s="17">
        <f>C23/C20*100</f>
        <v>1.2897063338532779</v>
      </c>
      <c r="E23" s="16">
        <v>40747.249000000003</v>
      </c>
      <c r="F23" s="17">
        <f>E23/E20*100</f>
        <v>11.731603996007452</v>
      </c>
      <c r="G23" s="16">
        <v>40747.249000000003</v>
      </c>
      <c r="H23" s="17">
        <f>G23/G20*100</f>
        <v>12.012430258454465</v>
      </c>
      <c r="I23" s="16">
        <f t="shared" si="0"/>
        <v>37199.236000000004</v>
      </c>
      <c r="J23" s="17">
        <f t="shared" si="1"/>
        <v>10.722723924601187</v>
      </c>
      <c r="K23" s="17">
        <f t="shared" si="2"/>
        <v>1148.4526409570653</v>
      </c>
      <c r="L23" s="16">
        <f t="shared" si="3"/>
        <v>0</v>
      </c>
      <c r="M23" s="17">
        <f t="shared" si="4"/>
        <v>0.28082626244701281</v>
      </c>
      <c r="N23" s="17">
        <f t="shared" si="5"/>
        <v>100</v>
      </c>
    </row>
    <row r="24" spans="1:14" ht="54.6" customHeight="1" x14ac:dyDescent="0.3">
      <c r="A24" s="14" t="s">
        <v>55</v>
      </c>
      <c r="B24" s="7" t="s">
        <v>30</v>
      </c>
      <c r="C24" s="16">
        <v>8152.1229999999996</v>
      </c>
      <c r="D24" s="17">
        <f>C24/C20*100</f>
        <v>2.9633050012643656</v>
      </c>
      <c r="E24" s="16">
        <v>7386.0320000000002</v>
      </c>
      <c r="F24" s="17">
        <f>E24/E20*100</f>
        <v>2.1265239900205017</v>
      </c>
      <c r="G24" s="16">
        <v>7386.0320000000002</v>
      </c>
      <c r="H24" s="17">
        <f>G24/G20*100</f>
        <v>2.1774278378084602</v>
      </c>
      <c r="I24" s="16">
        <f t="shared" si="0"/>
        <v>-766.09099999999944</v>
      </c>
      <c r="J24" s="17">
        <f t="shared" si="1"/>
        <v>-0.78587716345590541</v>
      </c>
      <c r="K24" s="17">
        <f t="shared" si="2"/>
        <v>90.602558376511254</v>
      </c>
      <c r="L24" s="16">
        <f t="shared" si="3"/>
        <v>0</v>
      </c>
      <c r="M24" s="17">
        <f t="shared" si="4"/>
        <v>5.0903847787958423E-2</v>
      </c>
      <c r="N24" s="17">
        <f t="shared" si="5"/>
        <v>100</v>
      </c>
    </row>
    <row r="25" spans="1:14" ht="83.4" x14ac:dyDescent="0.3">
      <c r="A25" s="14" t="s">
        <v>56</v>
      </c>
      <c r="B25" s="10" t="s">
        <v>31</v>
      </c>
      <c r="C25" s="16">
        <v>0</v>
      </c>
      <c r="D25" s="17">
        <f>C25/C20*100</f>
        <v>0</v>
      </c>
      <c r="E25" s="16">
        <v>0</v>
      </c>
      <c r="F25" s="17">
        <f>E25/E20*100</f>
        <v>0</v>
      </c>
      <c r="G25" s="16">
        <v>0</v>
      </c>
      <c r="H25" s="17">
        <f>G25/G20*100</f>
        <v>0</v>
      </c>
      <c r="I25" s="16">
        <f t="shared" si="0"/>
        <v>0</v>
      </c>
      <c r="J25" s="17">
        <f t="shared" si="1"/>
        <v>0</v>
      </c>
      <c r="K25" s="17">
        <v>0</v>
      </c>
      <c r="L25" s="16">
        <f t="shared" si="3"/>
        <v>0</v>
      </c>
      <c r="M25" s="17">
        <f t="shared" si="4"/>
        <v>0</v>
      </c>
      <c r="N25" s="17">
        <v>0</v>
      </c>
    </row>
    <row r="26" spans="1:14" ht="55.8" customHeight="1" x14ac:dyDescent="0.3">
      <c r="A26" s="14" t="s">
        <v>57</v>
      </c>
      <c r="B26" s="10" t="s">
        <v>32</v>
      </c>
      <c r="C26" s="16">
        <v>0</v>
      </c>
      <c r="D26" s="17">
        <f>C26/C20*100</f>
        <v>0</v>
      </c>
      <c r="E26" s="16">
        <v>0</v>
      </c>
      <c r="F26" s="17">
        <f>E26/E20*100</f>
        <v>0</v>
      </c>
      <c r="G26" s="16">
        <v>257.5</v>
      </c>
      <c r="H26" s="17">
        <f>G26/G20*100</f>
        <v>7.5911892642176265E-2</v>
      </c>
      <c r="I26" s="16">
        <f t="shared" si="0"/>
        <v>257.5</v>
      </c>
      <c r="J26" s="17">
        <f t="shared" si="1"/>
        <v>7.5911892642176265E-2</v>
      </c>
      <c r="K26" s="17">
        <v>0</v>
      </c>
      <c r="L26" s="16">
        <f t="shared" si="3"/>
        <v>257.5</v>
      </c>
      <c r="M26" s="17">
        <f t="shared" si="4"/>
        <v>7.5911892642176265E-2</v>
      </c>
      <c r="N26" s="17">
        <v>0</v>
      </c>
    </row>
    <row r="27" spans="1:14" ht="42" x14ac:dyDescent="0.3">
      <c r="A27" s="14" t="s">
        <v>58</v>
      </c>
      <c r="B27" s="10" t="s">
        <v>28</v>
      </c>
      <c r="C27" s="16">
        <v>0</v>
      </c>
      <c r="D27" s="17">
        <v>0</v>
      </c>
      <c r="E27" s="16">
        <v>0</v>
      </c>
      <c r="F27" s="17">
        <v>0</v>
      </c>
      <c r="G27" s="16">
        <v>0</v>
      </c>
      <c r="H27" s="17">
        <v>0</v>
      </c>
      <c r="I27" s="16">
        <f t="shared" si="0"/>
        <v>0</v>
      </c>
      <c r="J27" s="17">
        <f t="shared" si="1"/>
        <v>0</v>
      </c>
      <c r="K27" s="17">
        <v>0</v>
      </c>
      <c r="L27" s="16">
        <f t="shared" si="3"/>
        <v>0</v>
      </c>
      <c r="M27" s="17">
        <f t="shared" si="4"/>
        <v>0</v>
      </c>
      <c r="N27" s="17">
        <v>0</v>
      </c>
    </row>
    <row r="28" spans="1:14" ht="42" x14ac:dyDescent="0.3">
      <c r="A28" s="14" t="s">
        <v>59</v>
      </c>
      <c r="B28" s="10" t="s">
        <v>29</v>
      </c>
      <c r="C28" s="16">
        <v>83</v>
      </c>
      <c r="D28" s="17">
        <f>C28/C20*100</f>
        <v>3.0170584411562774E-2</v>
      </c>
      <c r="E28" s="16">
        <v>200</v>
      </c>
      <c r="F28" s="17">
        <f>E28/E20*100</f>
        <v>5.7582311856230833E-2</v>
      </c>
      <c r="G28" s="16">
        <v>128.44999999999999</v>
      </c>
      <c r="H28" s="17">
        <f>G28/G20*100</f>
        <v>3.7867505281116667E-2</v>
      </c>
      <c r="I28" s="16">
        <f t="shared" si="0"/>
        <v>45.449999999999989</v>
      </c>
      <c r="J28" s="17">
        <f t="shared" si="1"/>
        <v>7.6969208695538936E-3</v>
      </c>
      <c r="K28" s="17">
        <v>0</v>
      </c>
      <c r="L28" s="16">
        <f t="shared" si="3"/>
        <v>-71.550000000000011</v>
      </c>
      <c r="M28" s="17">
        <f t="shared" si="4"/>
        <v>-1.9714806575114166E-2</v>
      </c>
      <c r="N28" s="17">
        <f t="shared" si="5"/>
        <v>64.224999999999994</v>
      </c>
    </row>
    <row r="29" spans="1:14" ht="54.6" customHeight="1" x14ac:dyDescent="0.3">
      <c r="A29" s="14" t="s">
        <v>60</v>
      </c>
      <c r="B29" s="11" t="s">
        <v>33</v>
      </c>
      <c r="C29" s="16">
        <v>41.125999999999998</v>
      </c>
      <c r="D29" s="17">
        <f>C29/C20*100</f>
        <v>1.4949342825420852E-2</v>
      </c>
      <c r="E29" s="16">
        <v>0</v>
      </c>
      <c r="F29" s="17">
        <f>E29/E20*100</f>
        <v>0</v>
      </c>
      <c r="G29" s="16">
        <v>7.6999999999999999E-2</v>
      </c>
      <c r="H29" s="17">
        <f>G29/G20*100</f>
        <v>2.2699866926009991E-5</v>
      </c>
      <c r="I29" s="16">
        <f t="shared" si="0"/>
        <v>-41.048999999999999</v>
      </c>
      <c r="J29" s="17">
        <f t="shared" si="1"/>
        <v>-1.4926642958494843E-2</v>
      </c>
      <c r="K29" s="17">
        <f t="shared" si="2"/>
        <v>0.18722948986042892</v>
      </c>
      <c r="L29" s="16">
        <f t="shared" si="3"/>
        <v>7.6999999999999999E-2</v>
      </c>
      <c r="M29" s="17">
        <f t="shared" si="4"/>
        <v>2.2699866926009991E-5</v>
      </c>
      <c r="N29" s="17">
        <v>0</v>
      </c>
    </row>
    <row r="30" spans="1:14" ht="28.2" x14ac:dyDescent="0.3">
      <c r="A30" s="14" t="s">
        <v>61</v>
      </c>
      <c r="B30" s="10" t="s">
        <v>34</v>
      </c>
      <c r="C30" s="16">
        <v>240</v>
      </c>
      <c r="D30" s="17">
        <f>C30/C20*100</f>
        <v>8.7240244081627297E-2</v>
      </c>
      <c r="E30" s="16">
        <v>0</v>
      </c>
      <c r="F30" s="17">
        <f>E30/E20*100</f>
        <v>0</v>
      </c>
      <c r="G30" s="16">
        <v>0</v>
      </c>
      <c r="H30" s="17">
        <f>G30/G20*100</f>
        <v>0</v>
      </c>
      <c r="I30" s="16">
        <f t="shared" si="0"/>
        <v>-240</v>
      </c>
      <c r="J30" s="17">
        <f t="shared" si="1"/>
        <v>-8.7240244081627297E-2</v>
      </c>
      <c r="K30" s="17">
        <v>0</v>
      </c>
      <c r="L30" s="16">
        <f t="shared" si="3"/>
        <v>0</v>
      </c>
      <c r="M30" s="17">
        <f t="shared" si="4"/>
        <v>0</v>
      </c>
      <c r="N30" s="17">
        <v>0</v>
      </c>
    </row>
    <row r="31" spans="1:14" ht="42" x14ac:dyDescent="0.3">
      <c r="A31" s="14" t="s">
        <v>62</v>
      </c>
      <c r="B31" s="10" t="s">
        <v>35</v>
      </c>
      <c r="C31" s="16">
        <v>111.625</v>
      </c>
      <c r="D31" s="17">
        <f>C31/C20*100</f>
        <v>4.0575801023381868E-2</v>
      </c>
      <c r="E31" s="16">
        <v>0</v>
      </c>
      <c r="F31" s="17">
        <f>E31/E20*100</f>
        <v>0</v>
      </c>
      <c r="G31" s="16">
        <v>0</v>
      </c>
      <c r="H31" s="17">
        <f>G31/G20*100</f>
        <v>0</v>
      </c>
      <c r="I31" s="16">
        <f t="shared" si="0"/>
        <v>-111.625</v>
      </c>
      <c r="J31" s="17">
        <f t="shared" si="1"/>
        <v>-4.0575801023381868E-2</v>
      </c>
      <c r="K31" s="17">
        <v>0</v>
      </c>
      <c r="L31" s="16">
        <f t="shared" si="3"/>
        <v>0</v>
      </c>
      <c r="M31" s="17">
        <f t="shared" si="4"/>
        <v>0</v>
      </c>
      <c r="N31" s="17">
        <v>0</v>
      </c>
    </row>
    <row r="32" spans="1:14" ht="55.8" x14ac:dyDescent="0.3">
      <c r="A32" s="19" t="s">
        <v>63</v>
      </c>
      <c r="B32" s="20" t="s">
        <v>36</v>
      </c>
      <c r="C32" s="16">
        <v>2586.4740000000002</v>
      </c>
      <c r="D32" s="17">
        <f>C32/C20*100</f>
        <v>0.94018592946159552</v>
      </c>
      <c r="E32" s="16">
        <v>0</v>
      </c>
      <c r="F32" s="17">
        <f>E32/E20*100</f>
        <v>0</v>
      </c>
      <c r="G32" s="16">
        <v>-879.34500000000003</v>
      </c>
      <c r="H32" s="17">
        <f>G32/G20*100</f>
        <v>-0.25923395431236695</v>
      </c>
      <c r="I32" s="16">
        <f t="shared" si="0"/>
        <v>-3465.8190000000004</v>
      </c>
      <c r="J32" s="17">
        <f t="shared" si="1"/>
        <v>-1.1994198837739625</v>
      </c>
      <c r="K32" s="17">
        <f t="shared" si="2"/>
        <v>-33.997828704251425</v>
      </c>
      <c r="L32" s="16">
        <f t="shared" si="3"/>
        <v>-879.34500000000003</v>
      </c>
      <c r="M32" s="17">
        <f t="shared" si="4"/>
        <v>-0.25923395431236695</v>
      </c>
      <c r="N32" s="17">
        <v>0</v>
      </c>
    </row>
    <row r="33" spans="1:14" x14ac:dyDescent="0.3">
      <c r="A33" s="21" t="s">
        <v>37</v>
      </c>
      <c r="B33" s="21" t="s">
        <v>38</v>
      </c>
      <c r="C33" s="26">
        <f>C7+C20</f>
        <v>398909.63399999996</v>
      </c>
      <c r="D33" s="25">
        <v>100</v>
      </c>
      <c r="E33" s="26">
        <f>E7+E20</f>
        <v>493059.55900000001</v>
      </c>
      <c r="F33" s="25">
        <v>100</v>
      </c>
      <c r="G33" s="26">
        <f>G7+G20</f>
        <v>487417.30200000003</v>
      </c>
      <c r="H33" s="25">
        <v>100</v>
      </c>
      <c r="I33" s="26">
        <f t="shared" si="0"/>
        <v>88507.668000000063</v>
      </c>
      <c r="J33" s="25">
        <f t="shared" si="1"/>
        <v>0</v>
      </c>
      <c r="K33" s="25">
        <f t="shared" si="2"/>
        <v>122.18739796091265</v>
      </c>
      <c r="L33" s="26">
        <f t="shared" si="3"/>
        <v>-5642.2569999999832</v>
      </c>
      <c r="M33" s="25">
        <f t="shared" si="4"/>
        <v>0</v>
      </c>
      <c r="N33" s="25">
        <f t="shared" si="5"/>
        <v>98.855664209929657</v>
      </c>
    </row>
    <row r="34" spans="1:14" x14ac:dyDescent="0.3">
      <c r="A34" s="31" t="s">
        <v>65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</row>
    <row r="35" spans="1:14" x14ac:dyDescent="0.3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</sheetData>
  <mergeCells count="19">
    <mergeCell ref="A34:N35"/>
    <mergeCell ref="A1:N1"/>
    <mergeCell ref="A2:N2"/>
    <mergeCell ref="D4:D5"/>
    <mergeCell ref="A3:A5"/>
    <mergeCell ref="N4:N5"/>
    <mergeCell ref="B3:B5"/>
    <mergeCell ref="C3:D3"/>
    <mergeCell ref="C4:C5"/>
    <mergeCell ref="E3:H3"/>
    <mergeCell ref="E4:F4"/>
    <mergeCell ref="G4:H4"/>
    <mergeCell ref="J4:J5"/>
    <mergeCell ref="K4:K5"/>
    <mergeCell ref="L4:L5"/>
    <mergeCell ref="I3:K3"/>
    <mergeCell ref="I4:I5"/>
    <mergeCell ref="L3:N3"/>
    <mergeCell ref="M4:M5"/>
  </mergeCells>
  <pageMargins left="0.23622047244094491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КСП</dc:creator>
  <cp:lastModifiedBy>КСП</cp:lastModifiedBy>
  <cp:lastPrinted>2019-04-30T10:29:01Z</cp:lastPrinted>
  <dcterms:created xsi:type="dcterms:W3CDTF">2017-04-19T12:56:42Z</dcterms:created>
  <dcterms:modified xsi:type="dcterms:W3CDTF">2019-04-30T10:29:10Z</dcterms:modified>
</cp:coreProperties>
</file>